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7235" windowHeight="10740"/>
  </bookViews>
  <sheets>
    <sheet name="Sheet1" sheetId="4" r:id="rId1"/>
  </sheets>
  <externalReferences>
    <externalReference r:id="rId2"/>
  </externalReferences>
  <definedNames>
    <definedName name="_xlnm.Print_Titles" localSheetId="0">Sheet1!$6:$7</definedName>
  </definedNames>
  <calcPr calcId="144525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82" i="4" s="1"/>
  <c r="G72" i="4"/>
  <c r="G71" i="4"/>
  <c r="G70" i="4"/>
  <c r="G69" i="4"/>
  <c r="G68" i="4"/>
  <c r="G67" i="4"/>
  <c r="G66" i="4"/>
  <c r="G63" i="4"/>
  <c r="G62" i="4"/>
  <c r="G61" i="4"/>
  <c r="G60" i="4"/>
  <c r="G59" i="4"/>
  <c r="G58" i="4"/>
  <c r="G57" i="4"/>
  <c r="G56" i="4"/>
  <c r="G55" i="4"/>
  <c r="G54" i="4"/>
  <c r="G53" i="4"/>
  <c r="G64" i="4" s="1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2" i="4"/>
  <c r="G31" i="4"/>
  <c r="G30" i="4"/>
  <c r="G29" i="4"/>
  <c r="G28" i="4"/>
  <c r="G27" i="4"/>
  <c r="G26" i="4"/>
  <c r="G25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G22" i="4" s="1"/>
  <c r="F14" i="4"/>
  <c r="G12" i="4"/>
  <c r="F12" i="4"/>
  <c r="G11" i="4"/>
  <c r="F11" i="4"/>
  <c r="G10" i="4"/>
  <c r="F10" i="4"/>
  <c r="G9" i="4"/>
  <c r="G13" i="4" s="1"/>
  <c r="F9" i="4"/>
  <c r="F13" i="4" s="1"/>
  <c r="G33" i="4" l="1"/>
  <c r="G51" i="4"/>
  <c r="G73" i="4"/>
  <c r="G83" i="4" s="1"/>
  <c r="K83" i="4" s="1"/>
</calcChain>
</file>

<file path=xl/sharedStrings.xml><?xml version="1.0" encoding="utf-8"?>
<sst xmlns="http://schemas.openxmlformats.org/spreadsheetml/2006/main" count="219" uniqueCount="140">
  <si>
    <t>HUBLI ELECTRICITY SUPPLY COMPANY LIMITED</t>
  </si>
  <si>
    <t>Annexutre-A</t>
  </si>
  <si>
    <t xml:space="preserve">Capital budget allocation  for the year 2017-18                     </t>
  </si>
  <si>
    <t>Sl. No.</t>
  </si>
  <si>
    <t>Scheme</t>
  </si>
  <si>
    <t>A/c Head</t>
  </si>
  <si>
    <t>Unit</t>
  </si>
  <si>
    <t>Physical</t>
  </si>
  <si>
    <t>Financial</t>
  </si>
  <si>
    <t>Mandatory works, Social obligation and other works</t>
  </si>
  <si>
    <t>a</t>
  </si>
  <si>
    <t>Gangakalyan  IP sets: Dr. B. R Ambedkar Development Corporation</t>
  </si>
  <si>
    <t>47.310, 14.182</t>
  </si>
  <si>
    <t>Nos.</t>
  </si>
  <si>
    <t>b</t>
  </si>
  <si>
    <t xml:space="preserve">Gangakalyan  IP sets: Karnataka State Tribal Development Corporation
</t>
  </si>
  <si>
    <t>c</t>
  </si>
  <si>
    <t>Gangakalyan  IP sets: D.Devraju urs Backward Class Development Corporation</t>
  </si>
  <si>
    <t>d</t>
  </si>
  <si>
    <t>Gangakalyan  IP sets :Karnataka Minority Development Corporation</t>
  </si>
  <si>
    <t>i</t>
  </si>
  <si>
    <t>Gangakalyan total</t>
  </si>
  <si>
    <t>e</t>
  </si>
  <si>
    <t>Special Development Plan for backward talukas under Nanjundappa scheme(SDP)</t>
  </si>
  <si>
    <t>14.191,14.192,14.193,14.194</t>
  </si>
  <si>
    <t>villages</t>
  </si>
  <si>
    <t>f</t>
  </si>
  <si>
    <t xml:space="preserve">Rural Electrification (General)(Not covered under RGGVY) </t>
  </si>
  <si>
    <t>g</t>
  </si>
  <si>
    <t xml:space="preserve">Rural Electrification under SCSP  (Not covered under RGGVY)  </t>
  </si>
  <si>
    <t>14.304, 14.305,14.306</t>
  </si>
  <si>
    <t>h</t>
  </si>
  <si>
    <t xml:space="preserve">Rural Electrification under TSP   (Not covered under RGGVY)    </t>
  </si>
  <si>
    <t>14.307,14.308, 14.309</t>
  </si>
  <si>
    <t>Electification of BPL Households (General) (Not covered under RGGVY)</t>
  </si>
  <si>
    <t>j</t>
  </si>
  <si>
    <t xml:space="preserve">RGGVY </t>
  </si>
  <si>
    <t xml:space="preserve">14.367, </t>
  </si>
  <si>
    <t>No of Household</t>
  </si>
  <si>
    <t>k</t>
  </si>
  <si>
    <t>DDUGVY</t>
  </si>
  <si>
    <t>n</t>
  </si>
  <si>
    <t>Water works</t>
  </si>
  <si>
    <t>Sub - total</t>
  </si>
  <si>
    <t>Expansion of network and system improvement works.</t>
  </si>
  <si>
    <t>E &amp; I works.</t>
  </si>
  <si>
    <t xml:space="preserve">Additional DTCs </t>
  </si>
  <si>
    <t>14.1517, 14.1497</t>
  </si>
  <si>
    <t xml:space="preserve"> Nos</t>
  </si>
  <si>
    <t>ii</t>
  </si>
  <si>
    <t xml:space="preserve">Enhancement of Distribution Transformers </t>
  </si>
  <si>
    <t>iii</t>
  </si>
  <si>
    <t>Shifting of existing transformer to load centre</t>
  </si>
  <si>
    <t>iv</t>
  </si>
  <si>
    <t xml:space="preserve"> LT line conversion of 1Ph 2 wire or 1Ph 3 wire to 3ph 5 wire      </t>
  </si>
  <si>
    <t>Nos</t>
  </si>
  <si>
    <t>v</t>
  </si>
  <si>
    <t>Providing new link lines for bifurcation of load</t>
  </si>
  <si>
    <t>Feeders</t>
  </si>
  <si>
    <t>vi</t>
  </si>
  <si>
    <t>Providing SMC  box to distribution transformer</t>
  </si>
  <si>
    <t>vii</t>
  </si>
  <si>
    <t>Replacement of broken poles / Disaster Management Works</t>
  </si>
  <si>
    <t>14.147, 14.150</t>
  </si>
  <si>
    <t>No of works</t>
  </si>
  <si>
    <t>viii</t>
  </si>
  <si>
    <t>Other E &amp; I Works (DP &amp; GOS)</t>
  </si>
  <si>
    <t>Sub-total (i+ii+iii+iv+v+vi)</t>
  </si>
  <si>
    <t>Energisation of IP sets under general.</t>
  </si>
  <si>
    <t>14.320,14.324,  14.321,14.323, 14.325</t>
  </si>
  <si>
    <t>Energisation of IP sets as per GOK</t>
  </si>
  <si>
    <t>14.331, 14.332,14.333</t>
  </si>
  <si>
    <t>Service connections other than IP/BJ/KJ/Water works.</t>
  </si>
  <si>
    <t xml:space="preserve">14.4007, 47.3057,14.155, 14.142 </t>
  </si>
  <si>
    <t xml:space="preserve">Construction of new 33 KV stations  </t>
  </si>
  <si>
    <t>14.1206, 14.122,14.123,14.126,14.200,14.161,</t>
  </si>
  <si>
    <t>Construction of new 33 KV  lines.</t>
  </si>
  <si>
    <t xml:space="preserve">14.1106,14.1166,14.1136,14.141,14.163,14.165,    </t>
  </si>
  <si>
    <t>Kms</t>
  </si>
  <si>
    <t>Augmentation of 33 KV stations.</t>
  </si>
  <si>
    <t>14.1296,14.121</t>
  </si>
  <si>
    <t>Construction of 11 KV lines for 33 KV / 110 KV  sub-stations.</t>
  </si>
  <si>
    <t xml:space="preserve">Nirantar Jyoti Yojana. </t>
  </si>
  <si>
    <t>14.1627,14.1626</t>
  </si>
  <si>
    <t>III Phase</t>
  </si>
  <si>
    <t>Providing prepaid meters to temporary installations</t>
  </si>
  <si>
    <t>Providing numerical relays to provide power supply to farm houses</t>
  </si>
  <si>
    <t>Providing 16KVA Transformers for A/P/S to farm houses in Chikodi Division</t>
  </si>
  <si>
    <t>R- APDRP.</t>
  </si>
  <si>
    <t xml:space="preserve">14.1787,14.1797, </t>
  </si>
  <si>
    <t>PART A /Modems /Meters</t>
  </si>
  <si>
    <t>R-APDRP  exclusively for Modem and meters</t>
  </si>
  <si>
    <t>IPDS IT initative Phase II</t>
  </si>
  <si>
    <t>IPDS</t>
  </si>
  <si>
    <t xml:space="preserve">Creating infrastructre to UAIP Sets </t>
  </si>
  <si>
    <t>Reduction of T &amp; D and ATC loss</t>
  </si>
  <si>
    <t>Providing meters to un-metered IP sets.</t>
  </si>
  <si>
    <t>Providing meters to un-metered BJ/KJ installations.</t>
  </si>
  <si>
    <t>14.351,14.361</t>
  </si>
  <si>
    <t xml:space="preserve">Replacement of faulty / MNR energy meters by static meters. </t>
  </si>
  <si>
    <t>Replacement of more than 10 year old  electromechanical  energy meters by  static meters.</t>
  </si>
  <si>
    <t>Fixing of boxes to Single Phase Meters</t>
  </si>
  <si>
    <t>DTC's metering ( Other than APDRP)</t>
  </si>
  <si>
    <t>14.1717, 14.1727</t>
  </si>
  <si>
    <t>Replacement of 33 KV lines Rabbit conductor by  Coyote conductor.</t>
  </si>
  <si>
    <t>11 KV Re-conductoring.</t>
  </si>
  <si>
    <t>LT Re-conductoring.</t>
  </si>
  <si>
    <t>HVDS</t>
  </si>
  <si>
    <t>NEF (REC) for replacing 11 KV OH feeders by UG Cables in Hubli  and Belgaum cities.</t>
  </si>
  <si>
    <t>New initiatives  works</t>
  </si>
  <si>
    <t>IT initiatives, automation and call centre</t>
  </si>
  <si>
    <t>Pilot  for smart grid</t>
  </si>
  <si>
    <t>Providing solar roof tops to HESCOM and other Government office buildings</t>
  </si>
  <si>
    <t>No of offices</t>
  </si>
  <si>
    <t>Establishing ALDC &amp; SCADA.</t>
  </si>
  <si>
    <t>14.1306,14.1307</t>
  </si>
  <si>
    <t>Special pilot project for Statergic Business Centre at  Gadag Division</t>
  </si>
  <si>
    <t>Smart City /Smart Meters</t>
  </si>
  <si>
    <t>DSM Projects</t>
  </si>
  <si>
    <t>Replacement and other miscellaneous  works</t>
  </si>
  <si>
    <t>Replacement of failed distribution transformers.</t>
  </si>
  <si>
    <t>14.1697, 14.1707</t>
  </si>
  <si>
    <t xml:space="preserve">Replacement of Power Transformers. </t>
  </si>
  <si>
    <t xml:space="preserve">Replacement of old  and failed equipments and other works of existing 33 KV stations and lines. </t>
  </si>
  <si>
    <t>14.1176,14.1286</t>
  </si>
  <si>
    <t>Nos of works</t>
  </si>
  <si>
    <t xml:space="preserve">Preventive measures to reduce the accidents. (Providing intermediate  poles, Restringing of sagging lines, providing guy &amp; struds,providing guarding, DTC earthing ) </t>
  </si>
  <si>
    <t>14.152, 14.175</t>
  </si>
  <si>
    <t>T&amp;P materials.</t>
  </si>
  <si>
    <t>10.7117 to 10.9847, 14.8107</t>
  </si>
  <si>
    <t xml:space="preserve">Civil Engineering works. </t>
  </si>
  <si>
    <t>14.502, 14.503, 14.504</t>
  </si>
  <si>
    <t>Corporate Office Reserve for Emergency</t>
  </si>
  <si>
    <t>(Amount in crores)</t>
  </si>
  <si>
    <t>HESCOM, Hubballi</t>
  </si>
  <si>
    <t xml:space="preserve">                                                                  General Manager(Tech)</t>
  </si>
  <si>
    <t>l</t>
  </si>
  <si>
    <t>m</t>
  </si>
  <si>
    <t>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</si>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</sst>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3"/>
      <name val="Bookman Old Style"/>
      <family val="1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9"/>
      <name val="Cambria"/>
      <family val="1"/>
      <scheme val="major"/>
    </font>
    <font>
      <sz val="16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Bookman Old Style"/>
      <family val="1"/>
    </font>
    <font>
      <b/>
      <sz val="13"/>
      <name val="Bookman Old Style"/>
      <family val="1"/>
    </font>
    <font>
      <sz val="18"/>
      <name val="Cambria"/>
      <family val="1"/>
      <scheme val="major"/>
    </font>
    <font>
      <b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2" borderId="0" xfId="0" applyFont="1" applyFill="1" applyAlignment="1">
      <alignment vertical="center"/>
    </xf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vertical="center" wrapText="1"/>
    </xf>
    <xf numFmtId="1" fontId="13" fillId="2" borderId="3" xfId="1" applyNumberFormat="1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5" fillId="2" borderId="2" xfId="1" applyFont="1" applyFill="1" applyBorder="1" applyAlignment="1">
      <alignment horizontal="center" vertical="center" wrapText="1"/>
    </xf>
    <xf numFmtId="1" fontId="13" fillId="2" borderId="2" xfId="1" applyNumberFormat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vertical="center" wrapText="1"/>
    </xf>
    <xf numFmtId="165" fontId="9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21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2" fontId="13" fillId="2" borderId="3" xfId="1" applyNumberFormat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1" fontId="13" fillId="2" borderId="3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1" fillId="2" borderId="3" xfId="1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C%20Sungar%20sir\Planning\Budget%202007%20to%202015\Capital%20budget%202017-18\Capital%20Budget%2017-18\Capital%20budget%20for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L U"/>
      <sheetName val="HBL R"/>
      <sheetName val="DWD U"/>
      <sheetName val="DWD R"/>
      <sheetName val="Gadag"/>
      <sheetName val="RON"/>
      <sheetName val="Hubli Circle"/>
      <sheetName val="Haveri"/>
      <sheetName val="Ranebennur"/>
      <sheetName val="Haveri Circle"/>
      <sheetName val="Sirsi"/>
      <sheetName val="KWR"/>
      <sheetName val="Sirsi Circle"/>
      <sheetName val="BGM U"/>
      <sheetName val="BGM R"/>
      <sheetName val="BHL"/>
      <sheetName val="RMD"/>
      <sheetName val="GTP"/>
      <sheetName val="Belgaum Circle"/>
      <sheetName val="CKD"/>
      <sheetName val="ATN"/>
      <sheetName val="RBG"/>
      <sheetName val="Chikkodi Circle"/>
      <sheetName val="BGK"/>
      <sheetName val="JAM"/>
      <sheetName val="MDL"/>
      <sheetName val="Bagalkot Circle"/>
      <sheetName val="BJP"/>
      <sheetName val="IND"/>
      <sheetName val="BGWDI"/>
      <sheetName val="Bijapur Circle"/>
      <sheetName val="Hubli Zone"/>
      <sheetName val="Belgaum Zone"/>
      <sheetName val="Circle, Zonal Budget"/>
      <sheetName val="Corporate Office Reserve"/>
      <sheetName val="HESCOM"/>
      <sheetName val="Sheet1"/>
      <sheetName val="crores"/>
      <sheetName val="Unplanned"/>
      <sheetName val="Plann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J8">
            <v>394</v>
          </cell>
        </row>
        <row r="9">
          <cell r="J9">
            <v>312</v>
          </cell>
        </row>
        <row r="10">
          <cell r="J10">
            <v>616</v>
          </cell>
        </row>
        <row r="11">
          <cell r="J11">
            <v>429</v>
          </cell>
        </row>
        <row r="13">
          <cell r="J13">
            <v>197</v>
          </cell>
        </row>
        <row r="14">
          <cell r="J14">
            <v>78</v>
          </cell>
        </row>
        <row r="15">
          <cell r="J15">
            <v>600</v>
          </cell>
        </row>
        <row r="16">
          <cell r="J16">
            <v>348</v>
          </cell>
        </row>
        <row r="17">
          <cell r="J17">
            <v>623</v>
          </cell>
        </row>
        <row r="18">
          <cell r="J18">
            <v>15745</v>
          </cell>
        </row>
        <row r="19">
          <cell r="J19">
            <v>0</v>
          </cell>
        </row>
        <row r="20">
          <cell r="J20">
            <v>1441</v>
          </cell>
        </row>
      </sheetData>
      <sheetData sheetId="32">
        <row r="8">
          <cell r="J8">
            <v>997.60054666666667</v>
          </cell>
        </row>
        <row r="9">
          <cell r="J9">
            <v>405.66666666666669</v>
          </cell>
        </row>
        <row r="10">
          <cell r="J10">
            <v>793</v>
          </cell>
        </row>
        <row r="11">
          <cell r="J11">
            <v>668.33333333333326</v>
          </cell>
        </row>
        <row r="13">
          <cell r="J13">
            <v>689.38</v>
          </cell>
        </row>
        <row r="14">
          <cell r="J14">
            <v>45</v>
          </cell>
        </row>
        <row r="15">
          <cell r="J15">
            <v>631</v>
          </cell>
        </row>
        <row r="16">
          <cell r="J16">
            <v>239.33333333333334</v>
          </cell>
        </row>
        <row r="17">
          <cell r="J17">
            <v>4086.666666666667</v>
          </cell>
        </row>
        <row r="18">
          <cell r="J18">
            <v>0</v>
          </cell>
        </row>
        <row r="19">
          <cell r="J19">
            <v>27</v>
          </cell>
        </row>
        <row r="20">
          <cell r="J20">
            <v>1249.3333333333333</v>
          </cell>
        </row>
      </sheetData>
      <sheetData sheetId="33">
        <row r="24">
          <cell r="I24">
            <v>1825</v>
          </cell>
        </row>
      </sheetData>
      <sheetData sheetId="34">
        <row r="23">
          <cell r="J23">
            <v>1070</v>
          </cell>
        </row>
      </sheetData>
      <sheetData sheetId="35">
        <row r="8">
          <cell r="M8">
            <v>1272.8949631999999</v>
          </cell>
        </row>
        <row r="9">
          <cell r="M9">
            <v>908.66017199999987</v>
          </cell>
        </row>
        <row r="10">
          <cell r="M10">
            <v>1405.2834479999999</v>
          </cell>
        </row>
        <row r="11">
          <cell r="M11">
            <v>1366.87247</v>
          </cell>
        </row>
        <row r="13">
          <cell r="M13">
            <v>2919.41</v>
          </cell>
        </row>
        <row r="14">
          <cell r="M14">
            <v>1000</v>
          </cell>
        </row>
        <row r="15">
          <cell r="M15">
            <v>2148.87</v>
          </cell>
        </row>
        <row r="16">
          <cell r="M16">
            <v>910.91</v>
          </cell>
        </row>
        <row r="17">
          <cell r="M17">
            <v>210</v>
          </cell>
        </row>
        <row r="18">
          <cell r="M18">
            <v>600</v>
          </cell>
        </row>
        <row r="19">
          <cell r="M19">
            <v>10004</v>
          </cell>
        </row>
        <row r="20">
          <cell r="M20">
            <v>2352.36</v>
          </cell>
        </row>
        <row r="24">
          <cell r="M24">
            <v>5405.64</v>
          </cell>
        </row>
        <row r="25">
          <cell r="M25">
            <v>482.80065999999999</v>
          </cell>
        </row>
        <row r="26">
          <cell r="M26">
            <v>396.24907999999999</v>
          </cell>
        </row>
        <row r="27">
          <cell r="M27">
            <v>313.381236</v>
          </cell>
        </row>
        <row r="28">
          <cell r="M28">
            <v>619.58000000000004</v>
          </cell>
        </row>
        <row r="29">
          <cell r="M29">
            <v>97.04768</v>
          </cell>
        </row>
        <row r="30">
          <cell r="M30">
            <v>1093.0665199999999</v>
          </cell>
        </row>
        <row r="31">
          <cell r="M31">
            <v>451.53708799999998</v>
          </cell>
        </row>
        <row r="33">
          <cell r="M33">
            <v>832.79194327499999</v>
          </cell>
        </row>
        <row r="34">
          <cell r="M34">
            <v>7336.5052255999999</v>
          </cell>
        </row>
        <row r="35">
          <cell r="M35">
            <v>1923.7842000000001</v>
          </cell>
        </row>
        <row r="36">
          <cell r="M36">
            <v>2800</v>
          </cell>
        </row>
        <row r="37">
          <cell r="M37">
            <v>20</v>
          </cell>
        </row>
        <row r="38">
          <cell r="M38">
            <v>1500</v>
          </cell>
        </row>
        <row r="39">
          <cell r="M39">
            <v>2500</v>
          </cell>
        </row>
        <row r="40">
          <cell r="M40">
            <v>1520</v>
          </cell>
        </row>
        <row r="41">
          <cell r="M41">
            <v>5480</v>
          </cell>
        </row>
        <row r="42">
          <cell r="M42">
            <v>540</v>
          </cell>
        </row>
        <row r="43">
          <cell r="M43">
            <v>730</v>
          </cell>
        </row>
        <row r="44">
          <cell r="M44">
            <v>620</v>
          </cell>
        </row>
        <row r="46">
          <cell r="M46">
            <v>600</v>
          </cell>
        </row>
        <row r="47">
          <cell r="M47">
            <v>200</v>
          </cell>
        </row>
        <row r="48">
          <cell r="M48">
            <v>1056.97</v>
          </cell>
        </row>
        <row r="49">
          <cell r="M49">
            <v>6001</v>
          </cell>
        </row>
        <row r="50">
          <cell r="M50">
            <v>2456.189633</v>
          </cell>
        </row>
        <row r="53">
          <cell r="M53">
            <v>22.454000000000001</v>
          </cell>
        </row>
        <row r="54">
          <cell r="M54">
            <v>235.399146</v>
          </cell>
        </row>
        <row r="55">
          <cell r="M55">
            <v>1264.6770299999998</v>
          </cell>
        </row>
        <row r="56">
          <cell r="M56">
            <v>2426.42</v>
          </cell>
        </row>
        <row r="57">
          <cell r="M57">
            <v>2500</v>
          </cell>
        </row>
        <row r="58">
          <cell r="M58">
            <v>3738.1749760000002</v>
          </cell>
        </row>
        <row r="59">
          <cell r="M59">
            <v>820</v>
          </cell>
        </row>
        <row r="60">
          <cell r="M60">
            <v>2000</v>
          </cell>
        </row>
        <row r="61">
          <cell r="M61">
            <v>1508.8899999999999</v>
          </cell>
        </row>
        <row r="62">
          <cell r="M62">
            <v>2000</v>
          </cell>
        </row>
        <row r="63">
          <cell r="M63">
            <v>7500</v>
          </cell>
        </row>
        <row r="66">
          <cell r="M66">
            <v>538.79999999999995</v>
          </cell>
        </row>
        <row r="67">
          <cell r="M67">
            <v>450</v>
          </cell>
        </row>
        <row r="68">
          <cell r="M68">
            <v>2000</v>
          </cell>
        </row>
        <row r="69">
          <cell r="M69">
            <v>312.41674</v>
          </cell>
        </row>
        <row r="70">
          <cell r="M70">
            <v>100</v>
          </cell>
        </row>
        <row r="71">
          <cell r="M71">
            <v>5000</v>
          </cell>
        </row>
        <row r="72">
          <cell r="M72">
            <v>100</v>
          </cell>
        </row>
        <row r="75">
          <cell r="M75">
            <v>1000</v>
          </cell>
        </row>
        <row r="76">
          <cell r="M76">
            <v>600</v>
          </cell>
        </row>
        <row r="77">
          <cell r="M77">
            <v>725</v>
          </cell>
        </row>
        <row r="78">
          <cell r="M78">
            <v>1628.3547025000003</v>
          </cell>
        </row>
        <row r="79">
          <cell r="M79">
            <v>500</v>
          </cell>
        </row>
        <row r="80">
          <cell r="M80">
            <v>2925.08</v>
          </cell>
        </row>
        <row r="81">
          <cell r="M81">
            <v>10000</v>
          </cell>
        </row>
      </sheetData>
      <sheetData sheetId="36"/>
      <sheetData sheetId="37">
        <row r="66">
          <cell r="F66">
            <v>5.3879999999999999</v>
          </cell>
        </row>
      </sheetData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8"/>
  <sheetViews>
    <sheetView tabSelected="1" view="pageBreakPreview" topLeftCell="A70" zoomScale="60" zoomScaleNormal="55" workbookViewId="0">
      <selection activeCell="C19" sqref="C19"/>
    </sheetView>
  </sheetViews>
  <sheetFormatPr defaultColWidth="9.140625" defaultRowHeight="14.25" x14ac:dyDescent="0.25"/>
  <cols>
    <col min="1" max="1" width="13.42578125" style="1" customWidth="1"/>
    <col min="2" max="2" width="12.7109375" style="20" customWidth="1"/>
    <col min="3" max="3" width="137.7109375" style="20" customWidth="1"/>
    <col min="4" max="4" width="16.140625" style="20" hidden="1" customWidth="1"/>
    <col min="5" max="5" width="18.7109375" style="20" hidden="1" customWidth="1"/>
    <col min="6" max="6" width="14.7109375" style="1" hidden="1" customWidth="1"/>
    <col min="7" max="7" width="33.7109375" style="1" customWidth="1"/>
    <col min="8" max="8" width="9.140625" style="1"/>
    <col min="9" max="9" width="14.85546875" style="1" customWidth="1"/>
    <col min="10" max="16384" width="9.140625" style="1"/>
  </cols>
  <sheetData>
    <row r="1" spans="2:9" ht="20.25" x14ac:dyDescent="0.25">
      <c r="B1" s="47" t="s">
        <v>0</v>
      </c>
      <c r="C1" s="47"/>
      <c r="D1" s="47"/>
      <c r="E1" s="47"/>
      <c r="F1" s="47"/>
      <c r="G1" s="47"/>
    </row>
    <row r="2" spans="2:9" ht="18" x14ac:dyDescent="0.25">
      <c r="B2" s="48" t="s">
        <v>1</v>
      </c>
      <c r="C2" s="48"/>
      <c r="D2" s="48"/>
      <c r="E2" s="48"/>
      <c r="F2" s="48"/>
      <c r="G2" s="48"/>
    </row>
    <row r="3" spans="2:9" ht="18" x14ac:dyDescent="0.25">
      <c r="B3" s="22"/>
      <c r="C3" s="22"/>
      <c r="D3" s="22"/>
      <c r="E3" s="22"/>
      <c r="F3" s="22"/>
      <c r="G3" s="22"/>
    </row>
    <row r="4" spans="2:9" ht="20.25" x14ac:dyDescent="0.25">
      <c r="B4" s="49" t="s">
        <v>2</v>
      </c>
      <c r="C4" s="49"/>
      <c r="D4" s="49"/>
      <c r="E4" s="49"/>
      <c r="F4" s="49"/>
      <c r="G4" s="49"/>
    </row>
    <row r="5" spans="2:9" ht="22.5" customHeight="1" x14ac:dyDescent="0.25">
      <c r="B5" s="50"/>
      <c r="C5" s="50"/>
      <c r="D5" s="36"/>
      <c r="E5" s="36"/>
      <c r="F5" s="51" t="s">
        <v>133</v>
      </c>
      <c r="G5" s="51"/>
      <c r="H5" s="51"/>
      <c r="I5" s="51"/>
    </row>
    <row r="6" spans="2:9" x14ac:dyDescent="0.25">
      <c r="B6" s="52" t="s">
        <v>3</v>
      </c>
      <c r="C6" s="52" t="s">
        <v>4</v>
      </c>
      <c r="D6" s="52" t="s">
        <v>5</v>
      </c>
      <c r="E6" s="52" t="s">
        <v>6</v>
      </c>
      <c r="F6" s="40" t="s">
        <v>7</v>
      </c>
      <c r="G6" s="40" t="s">
        <v>8</v>
      </c>
    </row>
    <row r="7" spans="2:9" ht="27" customHeight="1" x14ac:dyDescent="0.25">
      <c r="B7" s="52"/>
      <c r="C7" s="52"/>
      <c r="D7" s="52"/>
      <c r="E7" s="52"/>
      <c r="F7" s="40"/>
      <c r="G7" s="40"/>
    </row>
    <row r="8" spans="2:9" ht="35.25" customHeight="1" x14ac:dyDescent="0.25">
      <c r="B8" s="24">
        <v>1</v>
      </c>
      <c r="C8" s="25" t="s">
        <v>9</v>
      </c>
      <c r="D8" s="2"/>
      <c r="E8" s="3"/>
      <c r="F8" s="4"/>
      <c r="G8" s="4"/>
    </row>
    <row r="9" spans="2:9" ht="30.75" customHeight="1" x14ac:dyDescent="0.25">
      <c r="B9" s="31" t="s">
        <v>10</v>
      </c>
      <c r="C9" s="26" t="s">
        <v>11</v>
      </c>
      <c r="D9" s="5" t="s">
        <v>12</v>
      </c>
      <c r="E9" s="5" t="s">
        <v>13</v>
      </c>
      <c r="F9" s="8">
        <f>'[1]Hubli Zone'!J8+'[1]Belgaum Zone'!J8</f>
        <v>1391.6005466666666</v>
      </c>
      <c r="G9" s="32">
        <f>[1]HESCOM!M8/100</f>
        <v>12.728949631999999</v>
      </c>
    </row>
    <row r="10" spans="2:9" ht="30.75" customHeight="1" x14ac:dyDescent="0.25">
      <c r="B10" s="31" t="s">
        <v>14</v>
      </c>
      <c r="C10" s="27" t="s">
        <v>15</v>
      </c>
      <c r="D10" s="5">
        <v>47.314999999999998</v>
      </c>
      <c r="E10" s="5" t="s">
        <v>13</v>
      </c>
      <c r="F10" s="8">
        <f>'[1]Hubli Zone'!J9+'[1]Belgaum Zone'!J9</f>
        <v>717.66666666666674</v>
      </c>
      <c r="G10" s="32">
        <f>[1]HESCOM!M9/100</f>
        <v>9.0866017199999991</v>
      </c>
    </row>
    <row r="11" spans="2:9" ht="30.75" customHeight="1" x14ac:dyDescent="0.25">
      <c r="B11" s="31" t="s">
        <v>16</v>
      </c>
      <c r="C11" s="26" t="s">
        <v>17</v>
      </c>
      <c r="D11" s="5">
        <v>47.308</v>
      </c>
      <c r="E11" s="5" t="s">
        <v>13</v>
      </c>
      <c r="F11" s="8">
        <f>'[1]Hubli Zone'!J10+'[1]Belgaum Zone'!J10</f>
        <v>1409</v>
      </c>
      <c r="G11" s="32">
        <f>[1]HESCOM!M10/100</f>
        <v>14.05283448</v>
      </c>
    </row>
    <row r="12" spans="2:9" ht="30.75" customHeight="1" x14ac:dyDescent="0.25">
      <c r="B12" s="31" t="s">
        <v>18</v>
      </c>
      <c r="C12" s="26" t="s">
        <v>19</v>
      </c>
      <c r="D12" s="5">
        <v>47.308999999999997</v>
      </c>
      <c r="E12" s="5" t="s">
        <v>13</v>
      </c>
      <c r="F12" s="8">
        <f>'[1]Hubli Zone'!J11+'[1]Belgaum Zone'!J11</f>
        <v>1097.3333333333333</v>
      </c>
      <c r="G12" s="32">
        <f>[1]HESCOM!M11/100</f>
        <v>13.6687247</v>
      </c>
    </row>
    <row r="13" spans="2:9" ht="30.75" customHeight="1" x14ac:dyDescent="0.25">
      <c r="B13" s="31"/>
      <c r="C13" s="29" t="s">
        <v>21</v>
      </c>
      <c r="D13" s="5"/>
      <c r="E13" s="5"/>
      <c r="F13" s="8">
        <f>SUM(F9:F12)</f>
        <v>4615.6005466666666</v>
      </c>
      <c r="G13" s="32">
        <f>SUM(G9:G12)</f>
        <v>49.537110532</v>
      </c>
    </row>
    <row r="14" spans="2:9" ht="30.75" customHeight="1" x14ac:dyDescent="0.25">
      <c r="B14" s="31" t="s">
        <v>22</v>
      </c>
      <c r="C14" s="26" t="s">
        <v>23</v>
      </c>
      <c r="D14" s="5" t="s">
        <v>24</v>
      </c>
      <c r="E14" s="5" t="s">
        <v>25</v>
      </c>
      <c r="F14" s="8">
        <f>'[1]Hubli Zone'!J13+'[1]Belgaum Zone'!J13</f>
        <v>886.38</v>
      </c>
      <c r="G14" s="32">
        <f>[1]HESCOM!M13/100</f>
        <v>29.194099999999999</v>
      </c>
    </row>
    <row r="15" spans="2:9" ht="30.75" customHeight="1" x14ac:dyDescent="0.25">
      <c r="B15" s="31" t="s">
        <v>26</v>
      </c>
      <c r="C15" s="26" t="s">
        <v>27</v>
      </c>
      <c r="D15" s="5">
        <v>14.300700000000001</v>
      </c>
      <c r="E15" s="5" t="s">
        <v>13</v>
      </c>
      <c r="F15" s="8">
        <f>'[1]Hubli Zone'!J14+'[1]Belgaum Zone'!J14</f>
        <v>123</v>
      </c>
      <c r="G15" s="32">
        <f>[1]HESCOM!M14/100</f>
        <v>10</v>
      </c>
    </row>
    <row r="16" spans="2:9" ht="30.75" customHeight="1" x14ac:dyDescent="0.25">
      <c r="B16" s="31" t="s">
        <v>28</v>
      </c>
      <c r="C16" s="26" t="s">
        <v>29</v>
      </c>
      <c r="D16" s="5" t="s">
        <v>30</v>
      </c>
      <c r="E16" s="5" t="s">
        <v>13</v>
      </c>
      <c r="F16" s="8">
        <f>'[1]Hubli Zone'!J15+'[1]Belgaum Zone'!J15</f>
        <v>1231</v>
      </c>
      <c r="G16" s="32">
        <f>[1]HESCOM!M15/100</f>
        <v>21.488699999999998</v>
      </c>
    </row>
    <row r="17" spans="2:9" ht="30.75" customHeight="1" x14ac:dyDescent="0.25">
      <c r="B17" s="31" t="s">
        <v>31</v>
      </c>
      <c r="C17" s="26" t="s">
        <v>32</v>
      </c>
      <c r="D17" s="5" t="s">
        <v>33</v>
      </c>
      <c r="E17" s="5" t="s">
        <v>13</v>
      </c>
      <c r="F17" s="8">
        <f>'[1]Hubli Zone'!J16+'[1]Belgaum Zone'!J16</f>
        <v>587.33333333333337</v>
      </c>
      <c r="G17" s="32">
        <f>[1]HESCOM!M16/100</f>
        <v>9.1090999999999998</v>
      </c>
    </row>
    <row r="18" spans="2:9" ht="30.75" customHeight="1" x14ac:dyDescent="0.25">
      <c r="B18" s="31" t="s">
        <v>20</v>
      </c>
      <c r="C18" s="26" t="s">
        <v>34</v>
      </c>
      <c r="D18" s="5">
        <v>14.3607</v>
      </c>
      <c r="E18" s="5" t="s">
        <v>13</v>
      </c>
      <c r="F18" s="8">
        <f>'[1]Hubli Zone'!J17+'[1]Belgaum Zone'!J17</f>
        <v>4709.666666666667</v>
      </c>
      <c r="G18" s="32">
        <f>[1]HESCOM!M17/100</f>
        <v>2.1</v>
      </c>
    </row>
    <row r="19" spans="2:9" ht="30.75" customHeight="1" x14ac:dyDescent="0.25">
      <c r="B19" s="31" t="s">
        <v>35</v>
      </c>
      <c r="C19" s="26" t="s">
        <v>36</v>
      </c>
      <c r="D19" s="5" t="s">
        <v>37</v>
      </c>
      <c r="E19" s="5" t="s">
        <v>38</v>
      </c>
      <c r="F19" s="8">
        <f>'[1]Hubli Zone'!J18+'[1]Belgaum Zone'!J18</f>
        <v>15745</v>
      </c>
      <c r="G19" s="32">
        <f>[1]HESCOM!M18/100</f>
        <v>6</v>
      </c>
    </row>
    <row r="20" spans="2:9" ht="30.75" customHeight="1" x14ac:dyDescent="0.25">
      <c r="B20" s="31" t="s">
        <v>39</v>
      </c>
      <c r="C20" s="26" t="s">
        <v>40</v>
      </c>
      <c r="D20" s="5"/>
      <c r="E20" s="5"/>
      <c r="F20" s="8">
        <f>'[1]Hubli Zone'!J19+'[1]Belgaum Zone'!J19</f>
        <v>27</v>
      </c>
      <c r="G20" s="32">
        <f>[1]HESCOM!M19/100</f>
        <v>100.04</v>
      </c>
    </row>
    <row r="21" spans="2:9" ht="30.75" customHeight="1" x14ac:dyDescent="0.25">
      <c r="B21" s="31" t="s">
        <v>41</v>
      </c>
      <c r="C21" s="26" t="s">
        <v>42</v>
      </c>
      <c r="D21" s="5">
        <v>47.35</v>
      </c>
      <c r="E21" s="5" t="s">
        <v>13</v>
      </c>
      <c r="F21" s="8">
        <f>'[1]Hubli Zone'!J20+'[1]Belgaum Zone'!J20</f>
        <v>2690.333333333333</v>
      </c>
      <c r="G21" s="32">
        <f>[1]HESCOM!M20/100</f>
        <v>23.523600000000002</v>
      </c>
    </row>
    <row r="22" spans="2:9" s="11" customFormat="1" ht="30" customHeight="1" x14ac:dyDescent="0.25">
      <c r="B22" s="24"/>
      <c r="C22" s="28" t="s">
        <v>43</v>
      </c>
      <c r="D22" s="12"/>
      <c r="E22" s="12"/>
      <c r="F22" s="13"/>
      <c r="G22" s="33">
        <f>SUM(G14:G21)</f>
        <v>201.45549999999997</v>
      </c>
      <c r="H22" s="1"/>
      <c r="I22" s="10"/>
    </row>
    <row r="23" spans="2:9" s="11" customFormat="1" ht="31.5" customHeight="1" x14ac:dyDescent="0.25">
      <c r="B23" s="31">
        <v>2</v>
      </c>
      <c r="C23" s="25" t="s">
        <v>44</v>
      </c>
      <c r="D23" s="5"/>
      <c r="E23" s="5"/>
      <c r="F23" s="6"/>
      <c r="G23" s="34"/>
      <c r="H23" s="1"/>
    </row>
    <row r="24" spans="2:9" s="11" customFormat="1" ht="29.25" customHeight="1" x14ac:dyDescent="0.25">
      <c r="B24" s="31"/>
      <c r="C24" s="25" t="s">
        <v>45</v>
      </c>
      <c r="D24" s="23"/>
      <c r="E24" s="5"/>
      <c r="F24" s="8"/>
      <c r="G24" s="35"/>
      <c r="H24" s="1"/>
    </row>
    <row r="25" spans="2:9" ht="30.75" customHeight="1" x14ac:dyDescent="0.25">
      <c r="B25" s="31" t="s">
        <v>20</v>
      </c>
      <c r="C25" s="26" t="s">
        <v>46</v>
      </c>
      <c r="D25" s="5" t="s">
        <v>47</v>
      </c>
      <c r="E25" s="5" t="s">
        <v>48</v>
      </c>
      <c r="F25" s="8">
        <v>2342.333333333333</v>
      </c>
      <c r="G25" s="32">
        <f>[1]HESCOM!M24/100</f>
        <v>54.056400000000004</v>
      </c>
    </row>
    <row r="26" spans="2:9" ht="30.75" customHeight="1" x14ac:dyDescent="0.25">
      <c r="B26" s="31" t="s">
        <v>49</v>
      </c>
      <c r="C26" s="26" t="s">
        <v>50</v>
      </c>
      <c r="D26" s="5">
        <v>14.169700000000001</v>
      </c>
      <c r="E26" s="5" t="s">
        <v>48</v>
      </c>
      <c r="F26" s="8">
        <v>752</v>
      </c>
      <c r="G26" s="32">
        <f>[1]HESCOM!M25/100</f>
        <v>4.8280066000000001</v>
      </c>
    </row>
    <row r="27" spans="2:9" ht="30.75" customHeight="1" x14ac:dyDescent="0.25">
      <c r="B27" s="31" t="s">
        <v>51</v>
      </c>
      <c r="C27" s="26" t="s">
        <v>52</v>
      </c>
      <c r="D27" s="5">
        <v>14.149699999999999</v>
      </c>
      <c r="E27" s="5" t="s">
        <v>48</v>
      </c>
      <c r="F27" s="8">
        <v>422</v>
      </c>
      <c r="G27" s="32">
        <f>[1]HESCOM!M26/100</f>
        <v>3.9624907999999999</v>
      </c>
    </row>
    <row r="28" spans="2:9" ht="30.75" customHeight="1" x14ac:dyDescent="0.25">
      <c r="B28" s="31" t="s">
        <v>53</v>
      </c>
      <c r="C28" s="26" t="s">
        <v>54</v>
      </c>
      <c r="D28" s="5">
        <v>14.140700000000001</v>
      </c>
      <c r="E28" s="5" t="s">
        <v>55</v>
      </c>
      <c r="F28" s="8">
        <v>655</v>
      </c>
      <c r="G28" s="32">
        <f>[1]HESCOM!M27/100</f>
        <v>3.1338123599999999</v>
      </c>
    </row>
    <row r="29" spans="2:9" ht="30.75" customHeight="1" x14ac:dyDescent="0.25">
      <c r="B29" s="31" t="s">
        <v>56</v>
      </c>
      <c r="C29" s="26" t="s">
        <v>57</v>
      </c>
      <c r="D29" s="5">
        <v>14.1607</v>
      </c>
      <c r="E29" s="5" t="s">
        <v>58</v>
      </c>
      <c r="F29" s="8">
        <v>146</v>
      </c>
      <c r="G29" s="32">
        <f>[1]HESCOM!M28/100</f>
        <v>6.1958000000000002</v>
      </c>
    </row>
    <row r="30" spans="2:9" ht="30.75" customHeight="1" x14ac:dyDescent="0.25">
      <c r="B30" s="31" t="s">
        <v>59</v>
      </c>
      <c r="C30" s="26" t="s">
        <v>60</v>
      </c>
      <c r="D30" s="5">
        <v>14.170999999999999</v>
      </c>
      <c r="E30" s="5" t="s">
        <v>55</v>
      </c>
      <c r="F30" s="8">
        <v>319</v>
      </c>
      <c r="G30" s="32">
        <f>[1]HESCOM!M29/100</f>
        <v>0.97047680000000003</v>
      </c>
    </row>
    <row r="31" spans="2:9" ht="30.75" customHeight="1" x14ac:dyDescent="0.25">
      <c r="B31" s="31" t="s">
        <v>61</v>
      </c>
      <c r="C31" s="26" t="s">
        <v>62</v>
      </c>
      <c r="D31" s="5" t="s">
        <v>63</v>
      </c>
      <c r="E31" s="5" t="s">
        <v>64</v>
      </c>
      <c r="F31" s="8">
        <v>6740.3333333333339</v>
      </c>
      <c r="G31" s="32">
        <f>[1]HESCOM!M30/100</f>
        <v>10.930665199999998</v>
      </c>
    </row>
    <row r="32" spans="2:9" ht="30.75" customHeight="1" x14ac:dyDescent="0.25">
      <c r="B32" s="31" t="s">
        <v>65</v>
      </c>
      <c r="C32" s="26" t="s">
        <v>66</v>
      </c>
      <c r="D32" s="5"/>
      <c r="E32" s="5" t="s">
        <v>55</v>
      </c>
      <c r="F32" s="8">
        <v>1403</v>
      </c>
      <c r="G32" s="32">
        <f>[1]HESCOM!M31/100</f>
        <v>4.5153708799999999</v>
      </c>
    </row>
    <row r="33" spans="2:11" s="11" customFormat="1" ht="28.5" customHeight="1" x14ac:dyDescent="0.25">
      <c r="B33" s="31"/>
      <c r="C33" s="29" t="s">
        <v>67</v>
      </c>
      <c r="D33" s="15"/>
      <c r="E33" s="12"/>
      <c r="F33" s="16"/>
      <c r="G33" s="32">
        <f>SUM(G25:G32)</f>
        <v>88.593022640000001</v>
      </c>
      <c r="H33" s="1"/>
      <c r="I33" s="10"/>
    </row>
    <row r="34" spans="2:11" ht="30.75" customHeight="1" x14ac:dyDescent="0.25">
      <c r="B34" s="31" t="s">
        <v>10</v>
      </c>
      <c r="C34" s="26" t="s">
        <v>68</v>
      </c>
      <c r="D34" s="5" t="s">
        <v>69</v>
      </c>
      <c r="E34" s="5" t="s">
        <v>13</v>
      </c>
      <c r="F34" s="8">
        <v>3639.8922266666668</v>
      </c>
      <c r="G34" s="32">
        <f>[1]HESCOM!M33/100</f>
        <v>8.3279194327500008</v>
      </c>
    </row>
    <row r="35" spans="2:11" ht="30.75" customHeight="1" x14ac:dyDescent="0.25">
      <c r="B35" s="31" t="s">
        <v>14</v>
      </c>
      <c r="C35" s="26" t="s">
        <v>70</v>
      </c>
      <c r="D35" s="5" t="s">
        <v>71</v>
      </c>
      <c r="E35" s="5" t="s">
        <v>55</v>
      </c>
      <c r="F35" s="8">
        <v>22222.666666666668</v>
      </c>
      <c r="G35" s="32">
        <f>[1]HESCOM!M34/100</f>
        <v>73.365052255999998</v>
      </c>
    </row>
    <row r="36" spans="2:11" ht="30.75" customHeight="1" x14ac:dyDescent="0.25">
      <c r="B36" s="31" t="s">
        <v>16</v>
      </c>
      <c r="C36" s="26" t="s">
        <v>72</v>
      </c>
      <c r="D36" s="5" t="s">
        <v>73</v>
      </c>
      <c r="E36" s="5" t="s">
        <v>13</v>
      </c>
      <c r="F36" s="8">
        <v>55444.004580000001</v>
      </c>
      <c r="G36" s="32">
        <f>[1]HESCOM!M35/100</f>
        <v>19.237842000000001</v>
      </c>
    </row>
    <row r="37" spans="2:11" s="11" customFormat="1" ht="36" x14ac:dyDescent="0.25">
      <c r="B37" s="41" t="s">
        <v>18</v>
      </c>
      <c r="C37" s="26" t="s">
        <v>74</v>
      </c>
      <c r="D37" s="23" t="s">
        <v>75</v>
      </c>
      <c r="E37" s="5" t="s">
        <v>55</v>
      </c>
      <c r="F37" s="9">
        <v>16</v>
      </c>
      <c r="G37" s="32">
        <f>[1]HESCOM!M36/100</f>
        <v>28</v>
      </c>
      <c r="H37" s="1"/>
      <c r="K37" s="17"/>
    </row>
    <row r="38" spans="2:11" s="11" customFormat="1" ht="36" x14ac:dyDescent="0.25">
      <c r="B38" s="42"/>
      <c r="C38" s="26" t="s">
        <v>76</v>
      </c>
      <c r="D38" s="23" t="s">
        <v>77</v>
      </c>
      <c r="E38" s="5" t="s">
        <v>78</v>
      </c>
      <c r="F38" s="9">
        <v>1</v>
      </c>
      <c r="G38" s="32">
        <f>[1]HESCOM!M37/100</f>
        <v>0.2</v>
      </c>
      <c r="H38" s="1"/>
    </row>
    <row r="39" spans="2:11" ht="30.75" customHeight="1" x14ac:dyDescent="0.25">
      <c r="B39" s="31" t="s">
        <v>22</v>
      </c>
      <c r="C39" s="26" t="s">
        <v>79</v>
      </c>
      <c r="D39" s="5" t="s">
        <v>80</v>
      </c>
      <c r="E39" s="5" t="s">
        <v>13</v>
      </c>
      <c r="F39" s="8">
        <v>19</v>
      </c>
      <c r="G39" s="32">
        <f>[1]HESCOM!M38/100</f>
        <v>15</v>
      </c>
    </row>
    <row r="40" spans="2:11" ht="30.75" customHeight="1" x14ac:dyDescent="0.25">
      <c r="B40" s="31" t="s">
        <v>26</v>
      </c>
      <c r="C40" s="26" t="s">
        <v>81</v>
      </c>
      <c r="D40" s="5">
        <v>14.1457</v>
      </c>
      <c r="E40" s="5" t="s">
        <v>58</v>
      </c>
      <c r="F40" s="8">
        <v>115</v>
      </c>
      <c r="G40" s="32">
        <f>[1]HESCOM!M39/100</f>
        <v>25</v>
      </c>
    </row>
    <row r="41" spans="2:11" s="11" customFormat="1" ht="20.25" x14ac:dyDescent="0.25">
      <c r="B41" s="41" t="s">
        <v>28</v>
      </c>
      <c r="C41" s="43" t="s">
        <v>82</v>
      </c>
      <c r="D41" s="45" t="s">
        <v>83</v>
      </c>
      <c r="E41" s="5" t="s">
        <v>64</v>
      </c>
      <c r="F41" s="9">
        <v>151</v>
      </c>
      <c r="G41" s="32">
        <f>[1]HESCOM!M40/100</f>
        <v>15.2</v>
      </c>
      <c r="H41" s="1"/>
    </row>
    <row r="42" spans="2:11" s="11" customFormat="1" ht="20.25" x14ac:dyDescent="0.25">
      <c r="B42" s="42"/>
      <c r="C42" s="44"/>
      <c r="D42" s="46"/>
      <c r="E42" s="5" t="s">
        <v>84</v>
      </c>
      <c r="F42" s="9">
        <v>41</v>
      </c>
      <c r="G42" s="32">
        <f>[1]HESCOM!M41/100</f>
        <v>54.8</v>
      </c>
      <c r="H42" s="1"/>
    </row>
    <row r="43" spans="2:11" ht="30.75" customHeight="1" x14ac:dyDescent="0.25">
      <c r="B43" s="31" t="s">
        <v>31</v>
      </c>
      <c r="C43" s="26" t="s">
        <v>85</v>
      </c>
      <c r="D43" s="5"/>
      <c r="E43" s="5"/>
      <c r="F43" s="8">
        <v>0</v>
      </c>
      <c r="G43" s="32">
        <f>[1]HESCOM!M42/100</f>
        <v>5.4</v>
      </c>
    </row>
    <row r="44" spans="2:11" ht="30.75" customHeight="1" x14ac:dyDescent="0.25">
      <c r="B44" s="31" t="s">
        <v>20</v>
      </c>
      <c r="C44" s="26" t="s">
        <v>86</v>
      </c>
      <c r="D44" s="5"/>
      <c r="E44" s="5"/>
      <c r="F44" s="8">
        <v>0</v>
      </c>
      <c r="G44" s="32">
        <f>[1]HESCOM!M43/100</f>
        <v>7.3</v>
      </c>
    </row>
    <row r="45" spans="2:11" ht="30.75" customHeight="1" x14ac:dyDescent="0.25">
      <c r="B45" s="31" t="s">
        <v>35</v>
      </c>
      <c r="C45" s="26" t="s">
        <v>87</v>
      </c>
      <c r="D45" s="5"/>
      <c r="E45" s="5"/>
      <c r="F45" s="8">
        <v>0</v>
      </c>
      <c r="G45" s="32">
        <f>[1]HESCOM!M44/100</f>
        <v>6.2</v>
      </c>
    </row>
    <row r="46" spans="2:11" ht="30.75" customHeight="1" x14ac:dyDescent="0.25">
      <c r="B46" s="31" t="s">
        <v>39</v>
      </c>
      <c r="C46" s="26" t="s">
        <v>88</v>
      </c>
      <c r="D46" s="5" t="s">
        <v>89</v>
      </c>
      <c r="E46" s="5" t="s">
        <v>90</v>
      </c>
      <c r="F46" s="8">
        <v>847</v>
      </c>
      <c r="G46" s="32">
        <f>[1]HESCOM!M46/100</f>
        <v>6</v>
      </c>
    </row>
    <row r="47" spans="2:11" ht="30.75" customHeight="1" x14ac:dyDescent="0.25">
      <c r="B47" s="31" t="s">
        <v>136</v>
      </c>
      <c r="C47" s="26" t="s">
        <v>91</v>
      </c>
      <c r="D47" s="5"/>
      <c r="E47" s="5"/>
      <c r="F47" s="8">
        <v>0</v>
      </c>
      <c r="G47" s="32">
        <f>[1]HESCOM!M47/100</f>
        <v>2</v>
      </c>
    </row>
    <row r="48" spans="2:11" ht="30.75" customHeight="1" x14ac:dyDescent="0.25">
      <c r="B48" s="31" t="s">
        <v>137</v>
      </c>
      <c r="C48" s="26" t="s">
        <v>92</v>
      </c>
      <c r="D48" s="5"/>
      <c r="E48" s="5" t="s">
        <v>55</v>
      </c>
      <c r="F48" s="8">
        <v>2</v>
      </c>
      <c r="G48" s="32">
        <f>[1]HESCOM!M48/100</f>
        <v>10.569700000000001</v>
      </c>
    </row>
    <row r="49" spans="2:9" ht="30.75" customHeight="1" x14ac:dyDescent="0.25">
      <c r="B49" s="31" t="s">
        <v>41</v>
      </c>
      <c r="C49" s="26" t="s">
        <v>93</v>
      </c>
      <c r="D49" s="5"/>
      <c r="E49" s="5"/>
      <c r="F49" s="8">
        <v>232</v>
      </c>
      <c r="G49" s="32">
        <f>[1]HESCOM!M49/100</f>
        <v>60.01</v>
      </c>
    </row>
    <row r="50" spans="2:9" ht="30.75" customHeight="1" x14ac:dyDescent="0.25">
      <c r="B50" s="31" t="s">
        <v>138</v>
      </c>
      <c r="C50" s="26" t="s">
        <v>94</v>
      </c>
      <c r="D50" s="5">
        <v>14.167</v>
      </c>
      <c r="E50" s="5" t="s">
        <v>55</v>
      </c>
      <c r="F50" s="8">
        <v>4859</v>
      </c>
      <c r="G50" s="32">
        <f>[1]HESCOM!M50/100</f>
        <v>24.56189633</v>
      </c>
    </row>
    <row r="51" spans="2:9" s="11" customFormat="1" ht="22.5" x14ac:dyDescent="0.25">
      <c r="B51" s="31"/>
      <c r="C51" s="29" t="s">
        <v>43</v>
      </c>
      <c r="D51" s="23"/>
      <c r="E51" s="5"/>
      <c r="F51" s="16"/>
      <c r="G51" s="32">
        <f>SUM(G34:G50)</f>
        <v>361.17241001875004</v>
      </c>
      <c r="H51" s="1"/>
      <c r="I51" s="10"/>
    </row>
    <row r="52" spans="2:9" s="11" customFormat="1" ht="22.5" x14ac:dyDescent="0.25">
      <c r="B52" s="31">
        <v>3</v>
      </c>
      <c r="C52" s="30" t="s">
        <v>95</v>
      </c>
      <c r="D52" s="23"/>
      <c r="E52" s="5"/>
      <c r="F52" s="7"/>
      <c r="G52" s="32"/>
      <c r="H52" s="1"/>
    </row>
    <row r="53" spans="2:9" ht="30.75" customHeight="1" x14ac:dyDescent="0.25">
      <c r="B53" s="31" t="s">
        <v>10</v>
      </c>
      <c r="C53" s="26" t="s">
        <v>96</v>
      </c>
      <c r="D53" s="5">
        <v>14.401</v>
      </c>
      <c r="E53" s="5" t="s">
        <v>13</v>
      </c>
      <c r="F53" s="8">
        <v>18595.666666666668</v>
      </c>
      <c r="G53" s="32">
        <f>[1]HESCOM!M53/100</f>
        <v>0.22454000000000002</v>
      </c>
    </row>
    <row r="54" spans="2:9" ht="30.75" customHeight="1" x14ac:dyDescent="0.25">
      <c r="B54" s="31" t="s">
        <v>14</v>
      </c>
      <c r="C54" s="26" t="s">
        <v>97</v>
      </c>
      <c r="D54" s="5" t="s">
        <v>98</v>
      </c>
      <c r="E54" s="5" t="s">
        <v>13</v>
      </c>
      <c r="F54" s="8">
        <v>16400.2</v>
      </c>
      <c r="G54" s="32">
        <f>[1]HESCOM!M54/100</f>
        <v>2.35399146</v>
      </c>
    </row>
    <row r="55" spans="2:9" ht="30.75" customHeight="1" x14ac:dyDescent="0.25">
      <c r="B55" s="31" t="s">
        <v>16</v>
      </c>
      <c r="C55" s="26" t="s">
        <v>99</v>
      </c>
      <c r="D55" s="5">
        <v>14.1587</v>
      </c>
      <c r="E55" s="5" t="s">
        <v>13</v>
      </c>
      <c r="F55" s="8">
        <v>105316.27587333333</v>
      </c>
      <c r="G55" s="32">
        <f>[1]HESCOM!M55/100</f>
        <v>12.646770299999998</v>
      </c>
    </row>
    <row r="56" spans="2:9" ht="40.5" customHeight="1" x14ac:dyDescent="0.25">
      <c r="B56" s="31" t="s">
        <v>18</v>
      </c>
      <c r="C56" s="26" t="s">
        <v>100</v>
      </c>
      <c r="D56" s="5"/>
      <c r="E56" s="5" t="s">
        <v>13</v>
      </c>
      <c r="F56" s="8">
        <v>240998.66666666669</v>
      </c>
      <c r="G56" s="32">
        <f>[1]HESCOM!M56/100</f>
        <v>24.264200000000002</v>
      </c>
    </row>
    <row r="57" spans="2:9" ht="30.75" customHeight="1" x14ac:dyDescent="0.25">
      <c r="B57" s="31" t="s">
        <v>22</v>
      </c>
      <c r="C57" s="26" t="s">
        <v>101</v>
      </c>
      <c r="D57" s="5"/>
      <c r="E57" s="5"/>
      <c r="F57" s="8"/>
      <c r="G57" s="32">
        <f>[1]HESCOM!M57/100</f>
        <v>25</v>
      </c>
    </row>
    <row r="58" spans="2:9" ht="30.75" customHeight="1" x14ac:dyDescent="0.25">
      <c r="B58" s="31" t="s">
        <v>26</v>
      </c>
      <c r="C58" s="26" t="s">
        <v>102</v>
      </c>
      <c r="D58" s="5" t="s">
        <v>103</v>
      </c>
      <c r="E58" s="5" t="s">
        <v>13</v>
      </c>
      <c r="F58" s="8">
        <v>16998.866666666669</v>
      </c>
      <c r="G58" s="32">
        <f>[1]HESCOM!M58/100</f>
        <v>37.381749760000005</v>
      </c>
    </row>
    <row r="59" spans="2:9" ht="30.75" customHeight="1" x14ac:dyDescent="0.25">
      <c r="B59" s="31" t="s">
        <v>28</v>
      </c>
      <c r="C59" s="26" t="s">
        <v>104</v>
      </c>
      <c r="D59" s="5">
        <v>14.1686</v>
      </c>
      <c r="E59" s="5" t="s">
        <v>78</v>
      </c>
      <c r="F59" s="8">
        <v>9</v>
      </c>
      <c r="G59" s="32">
        <f>[1]HESCOM!M59/100</f>
        <v>8.1999999999999993</v>
      </c>
    </row>
    <row r="60" spans="2:9" ht="30.75" customHeight="1" x14ac:dyDescent="0.25">
      <c r="B60" s="31" t="s">
        <v>31</v>
      </c>
      <c r="C60" s="26" t="s">
        <v>105</v>
      </c>
      <c r="D60" s="5">
        <v>14.146699999999999</v>
      </c>
      <c r="E60" s="5" t="s">
        <v>78</v>
      </c>
      <c r="F60" s="8">
        <v>292.89999999999998</v>
      </c>
      <c r="G60" s="32">
        <f>[1]HESCOM!M60/100</f>
        <v>20</v>
      </c>
    </row>
    <row r="61" spans="2:9" ht="30.75" customHeight="1" x14ac:dyDescent="0.25">
      <c r="B61" s="31" t="s">
        <v>20</v>
      </c>
      <c r="C61" s="26" t="s">
        <v>106</v>
      </c>
      <c r="D61" s="5">
        <v>14.173999999999999</v>
      </c>
      <c r="E61" s="5" t="s">
        <v>78</v>
      </c>
      <c r="F61" s="8">
        <v>261.47000000000003</v>
      </c>
      <c r="G61" s="32">
        <f>[1]HESCOM!M61/100</f>
        <v>15.088899999999999</v>
      </c>
    </row>
    <row r="62" spans="2:9" ht="30.75" customHeight="1" x14ac:dyDescent="0.25">
      <c r="B62" s="31" t="s">
        <v>35</v>
      </c>
      <c r="C62" s="26" t="s">
        <v>107</v>
      </c>
      <c r="D62" s="5"/>
      <c r="E62" s="5"/>
      <c r="F62" s="8"/>
      <c r="G62" s="32">
        <f>[1]HESCOM!M62/100</f>
        <v>20</v>
      </c>
    </row>
    <row r="63" spans="2:9" ht="30.75" customHeight="1" x14ac:dyDescent="0.25">
      <c r="B63" s="31" t="s">
        <v>39</v>
      </c>
      <c r="C63" s="26" t="s">
        <v>108</v>
      </c>
      <c r="D63" s="5">
        <v>14.1907</v>
      </c>
      <c r="E63" s="5"/>
      <c r="F63" s="8">
        <v>0</v>
      </c>
      <c r="G63" s="32">
        <f>[1]HESCOM!M63/100</f>
        <v>75</v>
      </c>
    </row>
    <row r="64" spans="2:9" s="11" customFormat="1" ht="26.25" customHeight="1" x14ac:dyDescent="0.25">
      <c r="B64" s="31"/>
      <c r="C64" s="29" t="s">
        <v>43</v>
      </c>
      <c r="D64" s="23"/>
      <c r="E64" s="5"/>
      <c r="F64" s="16"/>
      <c r="G64" s="32">
        <f>SUM(G53:G63)</f>
        <v>240.16015152</v>
      </c>
      <c r="H64" s="1"/>
      <c r="I64" s="10"/>
    </row>
    <row r="65" spans="2:9" s="11" customFormat="1" ht="28.5" customHeight="1" x14ac:dyDescent="0.25">
      <c r="B65" s="31">
        <v>4</v>
      </c>
      <c r="C65" s="30" t="s">
        <v>109</v>
      </c>
      <c r="D65" s="18"/>
      <c r="E65" s="5"/>
      <c r="F65" s="14"/>
      <c r="G65" s="32"/>
      <c r="H65" s="1"/>
    </row>
    <row r="66" spans="2:9" ht="30.75" customHeight="1" x14ac:dyDescent="0.25">
      <c r="B66" s="31" t="s">
        <v>10</v>
      </c>
      <c r="C66" s="26" t="s">
        <v>110</v>
      </c>
      <c r="D66" s="5">
        <v>14.183</v>
      </c>
      <c r="E66" s="5" t="s">
        <v>55</v>
      </c>
      <c r="F66" s="8">
        <v>50.6</v>
      </c>
      <c r="G66" s="32">
        <f>[1]HESCOM!M66/100</f>
        <v>5.3879999999999999</v>
      </c>
    </row>
    <row r="67" spans="2:9" ht="30.75" customHeight="1" x14ac:dyDescent="0.25">
      <c r="B67" s="31" t="s">
        <v>14</v>
      </c>
      <c r="C67" s="26" t="s">
        <v>111</v>
      </c>
      <c r="D67" s="5"/>
      <c r="E67" s="5" t="s">
        <v>55</v>
      </c>
      <c r="F67" s="8"/>
      <c r="G67" s="32">
        <f>[1]HESCOM!M67/100</f>
        <v>4.5</v>
      </c>
    </row>
    <row r="68" spans="2:9" ht="30.75" customHeight="1" x14ac:dyDescent="0.25">
      <c r="B68" s="31" t="s">
        <v>16</v>
      </c>
      <c r="C68" s="26" t="s">
        <v>112</v>
      </c>
      <c r="D68" s="5">
        <v>14.500999999999999</v>
      </c>
      <c r="E68" s="5" t="s">
        <v>113</v>
      </c>
      <c r="F68" s="8">
        <v>113</v>
      </c>
      <c r="G68" s="32">
        <f>[1]HESCOM!M68/100</f>
        <v>20</v>
      </c>
    </row>
    <row r="69" spans="2:9" ht="30.75" customHeight="1" x14ac:dyDescent="0.25">
      <c r="B69" s="31" t="s">
        <v>18</v>
      </c>
      <c r="C69" s="26" t="s">
        <v>114</v>
      </c>
      <c r="D69" s="5" t="s">
        <v>115</v>
      </c>
      <c r="E69" s="5" t="s">
        <v>55</v>
      </c>
      <c r="F69" s="8">
        <v>34.653333333333336</v>
      </c>
      <c r="G69" s="32">
        <f>[1]HESCOM!M69/100</f>
        <v>3.1241674000000001</v>
      </c>
    </row>
    <row r="70" spans="2:9" ht="30.75" customHeight="1" x14ac:dyDescent="0.25">
      <c r="B70" s="31" t="s">
        <v>22</v>
      </c>
      <c r="C70" s="26" t="s">
        <v>116</v>
      </c>
      <c r="D70" s="5"/>
      <c r="E70" s="5"/>
      <c r="F70" s="8">
        <v>0</v>
      </c>
      <c r="G70" s="32">
        <f>[1]HESCOM!M70/100</f>
        <v>1</v>
      </c>
    </row>
    <row r="71" spans="2:9" ht="30.75" customHeight="1" x14ac:dyDescent="0.25">
      <c r="B71" s="31" t="s">
        <v>26</v>
      </c>
      <c r="C71" s="26" t="s">
        <v>117</v>
      </c>
      <c r="D71" s="5"/>
      <c r="E71" s="5"/>
      <c r="F71" s="8"/>
      <c r="G71" s="32">
        <f>[1]HESCOM!M71/100</f>
        <v>50</v>
      </c>
    </row>
    <row r="72" spans="2:9" ht="30.75" customHeight="1" x14ac:dyDescent="0.25">
      <c r="B72" s="31" t="s">
        <v>28</v>
      </c>
      <c r="C72" s="26" t="s">
        <v>118</v>
      </c>
      <c r="D72" s="5"/>
      <c r="E72" s="5"/>
      <c r="F72" s="8"/>
      <c r="G72" s="32">
        <f>[1]HESCOM!M72/100</f>
        <v>1</v>
      </c>
    </row>
    <row r="73" spans="2:9" s="11" customFormat="1" ht="27.75" customHeight="1" x14ac:dyDescent="0.25">
      <c r="B73" s="31"/>
      <c r="C73" s="29" t="s">
        <v>43</v>
      </c>
      <c r="D73" s="5"/>
      <c r="E73" s="5"/>
      <c r="F73" s="8"/>
      <c r="G73" s="32">
        <f>SUM(G66:G72)</f>
        <v>85.012167399999996</v>
      </c>
      <c r="H73" s="1"/>
      <c r="I73" s="10"/>
    </row>
    <row r="74" spans="2:9" s="11" customFormat="1" ht="31.5" customHeight="1" x14ac:dyDescent="0.25">
      <c r="B74" s="31">
        <v>5</v>
      </c>
      <c r="C74" s="30" t="s">
        <v>119</v>
      </c>
      <c r="D74" s="23"/>
      <c r="E74" s="5"/>
      <c r="F74" s="6"/>
      <c r="G74" s="32"/>
      <c r="H74" s="1"/>
    </row>
    <row r="75" spans="2:9" ht="30.75" customHeight="1" x14ac:dyDescent="0.25">
      <c r="B75" s="31" t="s">
        <v>10</v>
      </c>
      <c r="C75" s="26" t="s">
        <v>120</v>
      </c>
      <c r="D75" s="5" t="s">
        <v>121</v>
      </c>
      <c r="E75" s="5" t="s">
        <v>13</v>
      </c>
      <c r="F75" s="8">
        <v>0</v>
      </c>
      <c r="G75" s="32">
        <f>[1]HESCOM!M75/100</f>
        <v>10</v>
      </c>
    </row>
    <row r="76" spans="2:9" ht="30.75" customHeight="1" x14ac:dyDescent="0.25">
      <c r="B76" s="31" t="s">
        <v>14</v>
      </c>
      <c r="C76" s="26" t="s">
        <v>122</v>
      </c>
      <c r="D76" s="5">
        <v>14.186999999999999</v>
      </c>
      <c r="E76" s="5" t="s">
        <v>13</v>
      </c>
      <c r="F76" s="8">
        <v>0</v>
      </c>
      <c r="G76" s="32">
        <f>[1]HESCOM!M76/100</f>
        <v>6</v>
      </c>
    </row>
    <row r="77" spans="2:9" s="11" customFormat="1" ht="39" customHeight="1" x14ac:dyDescent="0.25">
      <c r="B77" s="31" t="s">
        <v>16</v>
      </c>
      <c r="C77" s="26" t="s">
        <v>123</v>
      </c>
      <c r="D77" s="5" t="s">
        <v>124</v>
      </c>
      <c r="E77" s="5" t="s">
        <v>125</v>
      </c>
      <c r="F77" s="13">
        <v>0</v>
      </c>
      <c r="G77" s="32">
        <f>[1]HESCOM!M77/100</f>
        <v>7.25</v>
      </c>
      <c r="H77" s="1"/>
    </row>
    <row r="78" spans="2:9" s="11" customFormat="1" ht="56.25" customHeight="1" x14ac:dyDescent="0.25">
      <c r="B78" s="31" t="s">
        <v>18</v>
      </c>
      <c r="C78" s="26" t="s">
        <v>126</v>
      </c>
      <c r="D78" s="23" t="s">
        <v>127</v>
      </c>
      <c r="E78" s="5" t="s">
        <v>125</v>
      </c>
      <c r="F78" s="13">
        <v>6094</v>
      </c>
      <c r="G78" s="32">
        <f>[1]HESCOM!M78/100</f>
        <v>16.283547025000004</v>
      </c>
      <c r="H78" s="1"/>
    </row>
    <row r="79" spans="2:9" ht="30.75" customHeight="1" x14ac:dyDescent="0.25">
      <c r="B79" s="31" t="s">
        <v>22</v>
      </c>
      <c r="C79" s="26" t="s">
        <v>128</v>
      </c>
      <c r="D79" s="5" t="s">
        <v>129</v>
      </c>
      <c r="E79" s="5" t="s">
        <v>55</v>
      </c>
      <c r="F79" s="8">
        <v>0</v>
      </c>
      <c r="G79" s="32">
        <f>[1]HESCOM!M79/100</f>
        <v>5</v>
      </c>
    </row>
    <row r="80" spans="2:9" ht="30.75" customHeight="1" x14ac:dyDescent="0.25">
      <c r="B80" s="31" t="s">
        <v>26</v>
      </c>
      <c r="C80" s="26" t="s">
        <v>130</v>
      </c>
      <c r="D80" s="5" t="s">
        <v>131</v>
      </c>
      <c r="E80" s="5" t="s">
        <v>125</v>
      </c>
      <c r="F80" s="8">
        <v>331</v>
      </c>
      <c r="G80" s="32">
        <f>[1]HESCOM!M80/100</f>
        <v>29.250799999999998</v>
      </c>
    </row>
    <row r="81" spans="2:12" ht="30.75" customHeight="1" x14ac:dyDescent="0.25">
      <c r="B81" s="31" t="s">
        <v>28</v>
      </c>
      <c r="C81" s="26" t="s">
        <v>132</v>
      </c>
      <c r="D81" s="5"/>
      <c r="E81" s="5"/>
      <c r="F81" s="8"/>
      <c r="G81" s="32">
        <f>[1]HESCOM!M81/100</f>
        <v>100</v>
      </c>
    </row>
    <row r="82" spans="2:12" s="11" customFormat="1" ht="29.25" customHeight="1" x14ac:dyDescent="0.25">
      <c r="B82" s="31"/>
      <c r="C82" s="29" t="s">
        <v>43</v>
      </c>
      <c r="D82" s="12"/>
      <c r="E82" s="12"/>
      <c r="F82" s="16"/>
      <c r="G82" s="32">
        <f>SUM(G75:G81)</f>
        <v>173.78434702499999</v>
      </c>
      <c r="H82" s="1"/>
    </row>
    <row r="83" spans="2:12" s="11" customFormat="1" ht="29.25" customHeight="1" x14ac:dyDescent="0.25">
      <c r="B83" s="37" t="s">
        <v>139</v>
      </c>
      <c r="C83" s="38"/>
      <c r="D83" s="12"/>
      <c r="E83" s="5"/>
      <c r="F83" s="8"/>
      <c r="G83" s="32">
        <f>G82+G73+G64+G51+G33+G22+G13</f>
        <v>1199.7147091357499</v>
      </c>
      <c r="H83" s="1"/>
      <c r="K83" s="10">
        <f>G83-743</f>
        <v>456.7147091357499</v>
      </c>
    </row>
    <row r="84" spans="2:12" s="11" customFormat="1" ht="25.5" customHeight="1" x14ac:dyDescent="0.25">
      <c r="F84" s="19"/>
      <c r="G84" s="19"/>
    </row>
    <row r="85" spans="2:12" s="11" customFormat="1" ht="15.75" x14ac:dyDescent="0.25"/>
    <row r="86" spans="2:12" ht="18" x14ac:dyDescent="0.25">
      <c r="H86" s="39"/>
      <c r="I86" s="39"/>
      <c r="J86" s="39"/>
      <c r="K86" s="39"/>
      <c r="L86" s="39"/>
    </row>
    <row r="87" spans="2:12" s="11" customFormat="1" ht="15.75" x14ac:dyDescent="0.25"/>
    <row r="88" spans="2:12" s="11" customFormat="1" ht="15.75" x14ac:dyDescent="0.25">
      <c r="C88" s="39" t="s">
        <v>135</v>
      </c>
      <c r="D88" s="39"/>
      <c r="E88" s="39"/>
      <c r="F88" s="39"/>
      <c r="G88" s="39"/>
      <c r="H88" s="39"/>
      <c r="I88" s="39"/>
      <c r="J88" s="39"/>
      <c r="K88" s="39"/>
      <c r="L88" s="39"/>
    </row>
    <row r="89" spans="2:12" s="11" customFormat="1" ht="18" customHeight="1" x14ac:dyDescent="0.25"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2:12" s="11" customFormat="1" ht="15.75" x14ac:dyDescent="0.25">
      <c r="E90" s="21"/>
      <c r="F90" s="21" t="s">
        <v>134</v>
      </c>
      <c r="G90" s="21"/>
    </row>
    <row r="91" spans="2:12" s="11" customFormat="1" ht="15.75" x14ac:dyDescent="0.25"/>
    <row r="92" spans="2:12" s="11" customFormat="1" ht="15.75" x14ac:dyDescent="0.25"/>
    <row r="93" spans="2:12" s="11" customFormat="1" ht="15.75" x14ac:dyDescent="0.25"/>
    <row r="94" spans="2:12" s="11" customFormat="1" ht="15.75" x14ac:dyDescent="0.25"/>
    <row r="95" spans="2:12" x14ac:dyDescent="0.25">
      <c r="B95" s="1"/>
      <c r="C95" s="1"/>
      <c r="D95" s="1"/>
      <c r="E95" s="1"/>
    </row>
    <row r="96" spans="2:12" x14ac:dyDescent="0.25">
      <c r="B96" s="1"/>
      <c r="C96" s="1"/>
      <c r="D96" s="1"/>
      <c r="E96" s="1"/>
    </row>
    <row r="97" spans="2:5" x14ac:dyDescent="0.25">
      <c r="B97" s="1"/>
      <c r="C97" s="1"/>
      <c r="D97" s="1"/>
      <c r="E97" s="1"/>
    </row>
    <row r="98" spans="2:5" x14ac:dyDescent="0.25">
      <c r="B98" s="1"/>
      <c r="C98" s="1"/>
      <c r="D98" s="1"/>
      <c r="E98" s="1"/>
    </row>
  </sheetData>
  <mergeCells count="18">
    <mergeCell ref="B1:G1"/>
    <mergeCell ref="B2:G2"/>
    <mergeCell ref="B4:G4"/>
    <mergeCell ref="B5:C5"/>
    <mergeCell ref="F5:I5"/>
    <mergeCell ref="B83:C83"/>
    <mergeCell ref="H86:L86"/>
    <mergeCell ref="C88:L89"/>
    <mergeCell ref="G6:G7"/>
    <mergeCell ref="B37:B38"/>
    <mergeCell ref="B41:B42"/>
    <mergeCell ref="C41:C42"/>
    <mergeCell ref="D41:D42"/>
    <mergeCell ref="B6:B7"/>
    <mergeCell ref="C6:C7"/>
    <mergeCell ref="D6:D7"/>
    <mergeCell ref="E6:E7"/>
    <mergeCell ref="F6:F7"/>
  </mergeCells>
  <pageMargins left="0.19" right="0.22" top="0.27" bottom="0.28000000000000003" header="0.3" footer="0.3"/>
  <pageSetup paperSize="9" scale="50" orientation="portrait" r:id="rId1"/>
  <rowBreaks count="2" manualBreakCount="2">
    <brk id="85" max="16383" man="1"/>
    <brk id="90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HBL4010DTP66</dc:creator>
  <cp:lastModifiedBy>FMSadmin</cp:lastModifiedBy>
  <cp:lastPrinted>2018-01-19T12:10:30Z</cp:lastPrinted>
  <dcterms:created xsi:type="dcterms:W3CDTF">2017-04-17T11:30:48Z</dcterms:created>
  <dcterms:modified xsi:type="dcterms:W3CDTF">2018-01-19T12:10:49Z</dcterms:modified>
</cp:coreProperties>
</file>